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portal.collab.admin.ch/sites/007-lba-lf-armeeproviant/Sharepoint-Aprov/Armeeproviant/7 Formulaire 16.006/"/>
    </mc:Choice>
  </mc:AlternateContent>
  <xr:revisionPtr revIDLastSave="0" documentId="8_{562E4255-127E-4A9B-A400-5B48425C90A6}" xr6:coauthVersionLast="47" xr6:coauthVersionMax="47" xr10:uidLastSave="{00000000-0000-0000-0000-000000000000}"/>
  <workbookProtection workbookAlgorithmName="SHA-512" workbookHashValue="xpQRJFotM78QYwPVO+Qqyjcbg0FaCKKt20EQytKd+czVLhG/DpZ3FnowzHhOlcNNriFfwZrNS91tYqpkT/1+5w==" workbookSaltValue="a6UL/+DgTEfKYxPZHfem+Q==" workbookSpinCount="100000" lockStructure="1"/>
  <bookViews>
    <workbookView xWindow="-120" yWindow="-120" windowWidth="29040" windowHeight="15720" xr2:uid="{00000000-000D-0000-FFFF-FFFF00000000}"/>
  </bookViews>
  <sheets>
    <sheet name="Aide de caommande " sheetId="2" r:id="rId1"/>
  </sheets>
  <definedNames>
    <definedName name="_xlnm._FilterDatabase" localSheetId="0" hidden="1">'Aide de caommande '!$A$2:$F$116</definedName>
    <definedName name="code">#REF!</definedName>
    <definedName name="DATA1">#REF!</definedName>
    <definedName name="DATA10">#REF!</definedName>
    <definedName name="DATA11">#REF!</definedName>
    <definedName name="DATA12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FormDatum">#REF!</definedName>
    <definedName name="KG">#REF!</definedName>
    <definedName name="Pos">#REF!</definedName>
    <definedName name="TEST0">#REF!</definedName>
    <definedName name="TESTHKEY">#REF!</definedName>
    <definedName name="TESTKEYS">#REF!</definedName>
    <definedName name="TESTVKEY">#REF!</definedName>
    <definedName name="TotalGewic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2" l="1"/>
  <c r="F81" i="2" s="1"/>
  <c r="E118" i="2" l="1"/>
  <c r="F118" i="2" s="1"/>
  <c r="E117" i="2"/>
  <c r="F117" i="2" s="1"/>
  <c r="E74" i="2" l="1"/>
  <c r="F74" i="2" s="1"/>
  <c r="E111" i="2"/>
  <c r="F111" i="2" s="1"/>
  <c r="E107" i="2"/>
  <c r="F107" i="2" s="1"/>
  <c r="E98" i="2" l="1"/>
  <c r="F98" i="2" s="1"/>
  <c r="E97" i="2"/>
  <c r="F97" i="2" s="1"/>
  <c r="E96" i="2"/>
  <c r="F96" i="2" s="1"/>
  <c r="E95" i="2"/>
  <c r="F95" i="2" s="1"/>
  <c r="E94" i="2"/>
  <c r="F94" i="2" s="1"/>
  <c r="E93" i="2"/>
  <c r="F93" i="2" s="1"/>
  <c r="E92" i="2"/>
  <c r="F92" i="2" s="1"/>
  <c r="E91" i="2"/>
  <c r="F91" i="2" s="1"/>
  <c r="E90" i="2"/>
  <c r="F90" i="2" s="1"/>
  <c r="E88" i="2"/>
  <c r="F88" i="2" s="1"/>
  <c r="E35" i="2"/>
  <c r="F35" i="2" s="1"/>
  <c r="E34" i="2"/>
  <c r="F34" i="2" s="1"/>
  <c r="E65" i="2"/>
  <c r="F65" i="2" s="1"/>
  <c r="E100" i="2"/>
  <c r="F100" i="2" s="1"/>
  <c r="E11" i="2" l="1"/>
  <c r="E80" i="2" l="1"/>
  <c r="F80" i="2" s="1"/>
  <c r="E59" i="2" l="1"/>
  <c r="F59" i="2" s="1"/>
  <c r="E22" i="2" l="1"/>
  <c r="F22" i="2" s="1"/>
  <c r="E116" i="2" l="1"/>
  <c r="F116" i="2" s="1"/>
  <c r="E115" i="2"/>
  <c r="F115" i="2" s="1"/>
  <c r="E114" i="2"/>
  <c r="F114" i="2" s="1"/>
  <c r="E113" i="2"/>
  <c r="F113" i="2" s="1"/>
  <c r="E112" i="2"/>
  <c r="F112" i="2" s="1"/>
  <c r="E110" i="2"/>
  <c r="F110" i="2" s="1"/>
  <c r="E109" i="2"/>
  <c r="F109" i="2" s="1"/>
  <c r="E108" i="2"/>
  <c r="F108" i="2" s="1"/>
  <c r="E106" i="2"/>
  <c r="F106" i="2" s="1"/>
  <c r="E104" i="2"/>
  <c r="F104" i="2" s="1"/>
  <c r="E103" i="2"/>
  <c r="F103" i="2" s="1"/>
  <c r="E102" i="2"/>
  <c r="F102" i="2" s="1"/>
  <c r="E101" i="2"/>
  <c r="F101" i="2" s="1"/>
  <c r="E87" i="2"/>
  <c r="F87" i="2" s="1"/>
  <c r="E86" i="2"/>
  <c r="F86" i="2" s="1"/>
  <c r="E85" i="2"/>
  <c r="F85" i="2" s="1"/>
  <c r="E84" i="2"/>
  <c r="F84" i="2" s="1"/>
  <c r="D83" i="2"/>
  <c r="E83" i="2" s="1"/>
  <c r="F83" i="2" s="1"/>
  <c r="E79" i="2"/>
  <c r="F79" i="2" s="1"/>
  <c r="E78" i="2"/>
  <c r="F78" i="2" s="1"/>
  <c r="E77" i="2"/>
  <c r="F77" i="2" s="1"/>
  <c r="E76" i="2"/>
  <c r="F76" i="2" s="1"/>
  <c r="E75" i="2"/>
  <c r="F75" i="2" s="1"/>
  <c r="E73" i="2"/>
  <c r="F73" i="2" s="1"/>
  <c r="E60" i="2"/>
  <c r="F60" i="2" s="1"/>
  <c r="E58" i="2"/>
  <c r="F58" i="2" s="1"/>
  <c r="E72" i="2"/>
  <c r="F72" i="2" s="1"/>
  <c r="E71" i="2"/>
  <c r="F71" i="2" s="1"/>
  <c r="E70" i="2"/>
  <c r="F70" i="2" s="1"/>
  <c r="E69" i="2"/>
  <c r="F69" i="2" s="1"/>
  <c r="E68" i="2"/>
  <c r="F68" i="2" s="1"/>
  <c r="E67" i="2"/>
  <c r="F67" i="2" s="1"/>
  <c r="E64" i="2"/>
  <c r="F64" i="2" s="1"/>
  <c r="D63" i="2"/>
  <c r="E63" i="2" s="1"/>
  <c r="F63" i="2" s="1"/>
  <c r="D62" i="2"/>
  <c r="E62" i="2" s="1"/>
  <c r="F62" i="2" s="1"/>
  <c r="E57" i="2"/>
  <c r="F57" i="2" s="1"/>
  <c r="E56" i="2"/>
  <c r="F56" i="2" s="1"/>
  <c r="E54" i="2"/>
  <c r="F54" i="2" s="1"/>
  <c r="E53" i="2"/>
  <c r="F53" i="2" s="1"/>
  <c r="E52" i="2"/>
  <c r="F52" i="2" s="1"/>
  <c r="E51" i="2"/>
  <c r="F51" i="2" s="1"/>
  <c r="E50" i="2"/>
  <c r="F50" i="2" s="1"/>
  <c r="E49" i="2"/>
  <c r="F49" i="2" s="1"/>
  <c r="E48" i="2"/>
  <c r="F48" i="2" s="1"/>
  <c r="E47" i="2"/>
  <c r="F47" i="2" s="1"/>
  <c r="E46" i="2"/>
  <c r="F46" i="2" s="1"/>
  <c r="E45" i="2"/>
  <c r="F45" i="2" s="1"/>
  <c r="E44" i="2"/>
  <c r="F44" i="2" s="1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E30" i="2"/>
  <c r="F30" i="2" s="1"/>
  <c r="E32" i="2"/>
  <c r="F32" i="2" s="1"/>
  <c r="E29" i="2"/>
  <c r="F29" i="2" s="1"/>
  <c r="E28" i="2"/>
  <c r="F28" i="2" s="1"/>
  <c r="E31" i="2"/>
  <c r="F31" i="2" s="1"/>
  <c r="E25" i="2"/>
  <c r="F25" i="2" s="1"/>
  <c r="E24" i="2"/>
  <c r="F24" i="2" s="1"/>
  <c r="E27" i="2"/>
  <c r="F27" i="2" s="1"/>
  <c r="E26" i="2"/>
  <c r="F26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D14" i="2"/>
  <c r="E14" i="2" s="1"/>
  <c r="F14" i="2" s="1"/>
  <c r="E12" i="2"/>
  <c r="F12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</calcChain>
</file>

<file path=xl/sharedStrings.xml><?xml version="1.0" encoding="utf-8"?>
<sst xmlns="http://schemas.openxmlformats.org/spreadsheetml/2006/main" count="125" uniqueCount="124">
  <si>
    <t>Ketchup</t>
  </si>
  <si>
    <t>Ravioli</t>
  </si>
  <si>
    <t>Bretzeli</t>
  </si>
  <si>
    <t>Swiss Choco Bits</t>
  </si>
  <si>
    <t>Gnocchi</t>
  </si>
  <si>
    <t>Couscous</t>
  </si>
  <si>
    <t>Aiuto per l'ordine</t>
  </si>
  <si>
    <t>Componente / Soldato Qtà</t>
  </si>
  <si>
    <t>sdt per
5 giorni</t>
  </si>
  <si>
    <t>Articolo
Gruppo di prodotti</t>
  </si>
  <si>
    <t>Articolo n.</t>
  </si>
  <si>
    <t>Unità minima</t>
  </si>
  <si>
    <t>1 sdt
5 giorni</t>
  </si>
  <si>
    <t>Bisogno</t>
  </si>
  <si>
    <t>Qtà dell'ordine</t>
  </si>
  <si>
    <t>Non Food gratuito</t>
  </si>
  <si>
    <t>Foglio di alluminio</t>
  </si>
  <si>
    <t>Carta da forno</t>
  </si>
  <si>
    <t>Etichetta per la conservazione refrigerata</t>
  </si>
  <si>
    <t>Etichettatura per la conservazione surgelata</t>
  </si>
  <si>
    <t>Pellicola trasparente per alimenti</t>
  </si>
  <si>
    <t>Sacchetto per alimenti</t>
  </si>
  <si>
    <t>Sacchetto per il pasto "Eco"</t>
  </si>
  <si>
    <t>Tovagliolo di carta</t>
  </si>
  <si>
    <t>Non Food con costi</t>
  </si>
  <si>
    <t>Forchetta</t>
  </si>
  <si>
    <t>Cucchiaio</t>
  </si>
  <si>
    <t>Coltello</t>
  </si>
  <si>
    <t>Bicchiere isolante - 1,8 dl</t>
  </si>
  <si>
    <t>Bicchiere isolante - 3 dl</t>
  </si>
  <si>
    <t>Cucchiaio da caffè</t>
  </si>
  <si>
    <t>Zuppiera - 3 dl</t>
  </si>
  <si>
    <t>Rotolo di tovaglia (carta riciclata, marrone)</t>
  </si>
  <si>
    <t>Piatto - 23 cm</t>
  </si>
  <si>
    <t>Bevande</t>
  </si>
  <si>
    <t>Bevanda isotonica in porzioni (arancia e limone)</t>
  </si>
  <si>
    <t>Caffè in porzioni</t>
  </si>
  <si>
    <t>Bevanda al cacao in porzioni</t>
  </si>
  <si>
    <t>Bevanda al malto in porzioni</t>
  </si>
  <si>
    <t>Tè alla mela e alla pesca</t>
  </si>
  <si>
    <t>Tè alla fragola e al lampone</t>
  </si>
  <si>
    <t>Ciotole di frutta per il tè</t>
  </si>
  <si>
    <t>Tè nero</t>
  </si>
  <si>
    <t>Preparati alimenti</t>
  </si>
  <si>
    <t>Miscela per dolci</t>
  </si>
  <si>
    <t>Brodo di manzo</t>
  </si>
  <si>
    <t>Brodo vegetale</t>
  </si>
  <si>
    <t>Salsa d'arrosto "vegana</t>
  </si>
  <si>
    <t>Base in polvere per crema</t>
  </si>
  <si>
    <t>Vino da cucina rosso</t>
  </si>
  <si>
    <t>Vino da cucina bianco</t>
  </si>
  <si>
    <t>Zucchero semolato</t>
  </si>
  <si>
    <t xml:space="preserve">Maizena bianca espressa </t>
  </si>
  <si>
    <t>Maionese</t>
  </si>
  <si>
    <t>Salsa al balsamico per insalata</t>
  </si>
  <si>
    <t xml:space="preserve">Salsa francese per insalata </t>
  </si>
  <si>
    <t>Senape dolce</t>
  </si>
  <si>
    <t>Olio da cucina (freddo/caldo)</t>
  </si>
  <si>
    <t>Sale da tavola con iodio / fluoro</t>
  </si>
  <si>
    <t>Condimento per la carne</t>
  </si>
  <si>
    <t>Pomodori concassées</t>
  </si>
  <si>
    <t>Concentrato di pomodoro</t>
  </si>
  <si>
    <t>Base per salsa bianca (velouté)</t>
  </si>
  <si>
    <t>Zucchero in porzione</t>
  </si>
  <si>
    <t>Colazione</t>
  </si>
  <si>
    <t>Marmellata in porzioni</t>
  </si>
  <si>
    <t>Crema spalmabile alle nocciole in porzioni</t>
  </si>
  <si>
    <t>Müesli alla frutta in porzione</t>
  </si>
  <si>
    <t>Müesli proteico in porzione</t>
  </si>
  <si>
    <t>Müesli al cioccolato in porzione</t>
  </si>
  <si>
    <t>Proteina</t>
  </si>
  <si>
    <t>Tonno in busta</t>
  </si>
  <si>
    <t>Tofu naturale</t>
  </si>
  <si>
    <t>Carboidrati</t>
  </si>
  <si>
    <t>Cornetti all'uovo</t>
  </si>
  <si>
    <t>Purè di patate in polvere</t>
  </si>
  <si>
    <t>Maccheroni all'uovo</t>
  </si>
  <si>
    <t>Semola di mais</t>
  </si>
  <si>
    <t>Conchiglie tricolore all'uovo</t>
  </si>
  <si>
    <t xml:space="preserve">Riso per riso bianco </t>
  </si>
  <si>
    <t xml:space="preserve">Riso parboiled per risotto </t>
  </si>
  <si>
    <t>Rösti pronto da servire</t>
  </si>
  <si>
    <t>Spaghetti all'uovo</t>
  </si>
  <si>
    <t>Mais in scatola</t>
  </si>
  <si>
    <t>Fusilli integrali</t>
  </si>
  <si>
    <t>Vitamina</t>
  </si>
  <si>
    <t>Fette di ananas sciroppate (50-60 fette/ds)</t>
  </si>
  <si>
    <t>Purea di mele in porzioni</t>
  </si>
  <si>
    <t>Conserva di piselli e carote</t>
  </si>
  <si>
    <t>Cocktail di frutta sciroppata</t>
  </si>
  <si>
    <t>Insalata di barbabietola</t>
  </si>
  <si>
    <t>Insalata in scatola (3 x messicana e 3 x russa)</t>
  </si>
  <si>
    <t>Componenti principali per la sussistenza individuale</t>
  </si>
  <si>
    <t>Carne in scatola</t>
  </si>
  <si>
    <t>Crema spalmabile di pollo</t>
  </si>
  <si>
    <t>Crema spalmabile mediterranea (vegana)</t>
  </si>
  <si>
    <t>Chilli con carne</t>
  </si>
  <si>
    <t>Razioni speciali assortite per la colazione</t>
  </si>
  <si>
    <t xml:space="preserve">Razioni speciali assortite per il pasto principale </t>
  </si>
  <si>
    <t>Razioni speciali per il pasto principale Ass. VEGETARIE</t>
  </si>
  <si>
    <t>Crema al cioccolato per dessert (Stalden)</t>
  </si>
  <si>
    <t>Spuntini</t>
  </si>
  <si>
    <t>Cracker assortiti</t>
  </si>
  <si>
    <t>Gomma da masticare alla menta</t>
  </si>
  <si>
    <t>Miscela di frutta assortita</t>
  </si>
  <si>
    <t xml:space="preserve">Barrette assortite di cereali alla frutta </t>
  </si>
  <si>
    <t>Barretta di cereali al miele</t>
  </si>
  <si>
    <t>Wafer con ripieno di cioccolato</t>
  </si>
  <si>
    <t>Dolcetti di Basilea</t>
  </si>
  <si>
    <t>Barrette al malto</t>
  </si>
  <si>
    <t>Biscotto militare 50g</t>
  </si>
  <si>
    <t>Cioccolato militare</t>
  </si>
  <si>
    <t xml:space="preserve">Miscela assortita di noci salate </t>
  </si>
  <si>
    <t>Salame snack (pollame)</t>
  </si>
  <si>
    <t>Destrosio</t>
  </si>
  <si>
    <t>Etichetta per il controllo dell'accettazione delle merci</t>
  </si>
  <si>
    <t>Tè freddo in porzioni (frutta e pesca)</t>
  </si>
  <si>
    <t xml:space="preserve">Veg sminuzzata </t>
  </si>
  <si>
    <t xml:space="preserve">Veg macinata </t>
  </si>
  <si>
    <t>Riso basmati</t>
  </si>
  <si>
    <t>Energy Bar Double Chocolate Chip</t>
  </si>
  <si>
    <t>High Protein Bar Chocolate-Raspberry</t>
  </si>
  <si>
    <t>Tagliatelle 6mm</t>
  </si>
  <si>
    <t>Caramella alle herbe (Ricola)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</si>
</sst>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Narrow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9" fillId="0" borderId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1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165" fontId="3" fillId="0" borderId="4" xfId="0" quotePrefix="1" applyNumberFormat="1" applyFont="1" applyBorder="1" applyAlignment="1">
      <alignment horizontal="center" vertical="center"/>
    </xf>
    <xf numFmtId="165" fontId="0" fillId="0" borderId="0" xfId="0" applyNumberFormat="1"/>
    <xf numFmtId="0" fontId="7" fillId="5" borderId="8" xfId="0" applyFont="1" applyFill="1" applyBorder="1" applyAlignment="1">
      <alignment vertical="center" wrapTex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2" fillId="4" borderId="6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8" fillId="6" borderId="1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</cellXfs>
  <cellStyles count="4">
    <cellStyle name="Link 2" xfId="3" xr:uid="{BA930A70-BBAB-47B1-B60B-DE7658E91217}"/>
    <cellStyle name="Standard" xfId="0" builtinId="0"/>
    <cellStyle name="Standard 2" xfId="1" xr:uid="{00000000-0005-0000-0000-000001000000}"/>
    <cellStyle name="Standard 3" xfId="2" xr:uid="{647A9AD5-BB4A-42FD-9C1A-F09BC890C856}"/>
  </cellStyles>
  <dxfs count="1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304800</xdr:rowOff>
    </xdr:from>
    <xdr:to>
      <xdr:col>3</xdr:col>
      <xdr:colOff>381000</xdr:colOff>
      <xdr:row>0</xdr:row>
      <xdr:rowOff>304800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438650" y="304800"/>
          <a:ext cx="647700" cy="0"/>
        </a:xfrm>
        <a:prstGeom prst="line">
          <a:avLst/>
        </a:prstGeom>
        <a:noFill/>
        <a:ln w="57150">
          <a:solidFill>
            <a:srgbClr val="DD080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8"/>
  <sheetViews>
    <sheetView tabSelected="1" zoomScaleNormal="100" workbookViewId="0">
      <selection activeCell="E1" sqref="E1"/>
    </sheetView>
  </sheetViews>
  <sheetFormatPr baseColWidth="10" defaultRowHeight="15" x14ac:dyDescent="0.25"/>
  <cols>
    <col min="1" max="1" width="51" bestFit="1" customWidth="1"/>
    <col min="2" max="2" width="10.7109375" style="8" customWidth="1"/>
    <col min="3" max="3" width="8.85546875" customWidth="1"/>
    <col min="4" max="4" width="6.7109375" customWidth="1"/>
    <col min="5" max="6" width="12.7109375" customWidth="1"/>
  </cols>
  <sheetData>
    <row r="1" spans="1:6" ht="33" customHeight="1" thickBot="1" x14ac:dyDescent="0.3">
      <c r="A1" s="9" t="s">
        <v>6</v>
      </c>
      <c r="B1" s="24" t="s">
        <v>7</v>
      </c>
      <c r="C1" s="25"/>
      <c r="D1" s="26"/>
      <c r="E1" s="10"/>
      <c r="F1" s="11" t="s">
        <v>8</v>
      </c>
    </row>
    <row r="2" spans="1:6" ht="36.75" thickBot="1" x14ac:dyDescent="0.3">
      <c r="A2" s="12" t="s">
        <v>9</v>
      </c>
      <c r="B2" s="13" t="s">
        <v>10</v>
      </c>
      <c r="C2" s="14" t="s">
        <v>11</v>
      </c>
      <c r="D2" s="15" t="s">
        <v>12</v>
      </c>
      <c r="E2" s="16" t="s">
        <v>13</v>
      </c>
      <c r="F2" s="16" t="s">
        <v>14</v>
      </c>
    </row>
    <row r="3" spans="1:6" x14ac:dyDescent="0.25">
      <c r="A3" s="18" t="s">
        <v>15</v>
      </c>
      <c r="B3" s="19"/>
      <c r="C3" s="19"/>
      <c r="D3" s="19"/>
      <c r="E3" s="19"/>
      <c r="F3" s="20"/>
    </row>
    <row r="4" spans="1:6" x14ac:dyDescent="0.25">
      <c r="A4" s="3" t="s">
        <v>19</v>
      </c>
      <c r="B4" s="5">
        <v>2549.0378999999998</v>
      </c>
      <c r="C4" s="6">
        <v>1</v>
      </c>
      <c r="D4" s="4">
        <v>5.0000000000000001E-3</v>
      </c>
      <c r="E4" s="1">
        <f t="shared" ref="E4:E12" si="0">SUM($E$1*D4)</f>
        <v>0</v>
      </c>
      <c r="F4" s="2">
        <f t="shared" ref="F4:F12" si="1">ROUNDUP(E4*(1/C4),0)/(1/C4)</f>
        <v>0</v>
      </c>
    </row>
    <row r="5" spans="1:6" x14ac:dyDescent="0.25">
      <c r="A5" s="3" t="s">
        <v>18</v>
      </c>
      <c r="B5" s="5">
        <v>2549.0374999999999</v>
      </c>
      <c r="C5" s="6">
        <v>1</v>
      </c>
      <c r="D5" s="4">
        <v>5.0000000000000001E-3</v>
      </c>
      <c r="E5" s="1">
        <f t="shared" si="0"/>
        <v>0</v>
      </c>
      <c r="F5" s="2">
        <f t="shared" si="1"/>
        <v>0</v>
      </c>
    </row>
    <row r="6" spans="1:6" x14ac:dyDescent="0.25">
      <c r="A6" s="3" t="s">
        <v>115</v>
      </c>
      <c r="B6" s="5">
        <v>2575.3813</v>
      </c>
      <c r="C6" s="6">
        <v>1</v>
      </c>
      <c r="D6" s="4">
        <v>5.0000000000000001E-3</v>
      </c>
      <c r="E6" s="1">
        <f t="shared" si="0"/>
        <v>0</v>
      </c>
      <c r="F6" s="2">
        <f t="shared" si="1"/>
        <v>0</v>
      </c>
    </row>
    <row r="7" spans="1:6" x14ac:dyDescent="0.25">
      <c r="A7" s="3" t="s">
        <v>16</v>
      </c>
      <c r="B7" s="5">
        <v>2117.3447999999999</v>
      </c>
      <c r="C7" s="6">
        <v>1</v>
      </c>
      <c r="D7" s="4">
        <v>5.0000000000000001E-3</v>
      </c>
      <c r="E7" s="1">
        <f t="shared" si="0"/>
        <v>0</v>
      </c>
      <c r="F7" s="2">
        <f t="shared" si="1"/>
        <v>0</v>
      </c>
    </row>
    <row r="8" spans="1:6" x14ac:dyDescent="0.25">
      <c r="A8" s="3" t="s">
        <v>20</v>
      </c>
      <c r="B8" s="5">
        <v>2556.2836000000002</v>
      </c>
      <c r="C8" s="6">
        <v>1</v>
      </c>
      <c r="D8" s="4">
        <v>0.01</v>
      </c>
      <c r="E8" s="1">
        <f t="shared" si="0"/>
        <v>0</v>
      </c>
      <c r="F8" s="2">
        <f t="shared" si="1"/>
        <v>0</v>
      </c>
    </row>
    <row r="9" spans="1:6" x14ac:dyDescent="0.25">
      <c r="A9" s="3" t="s">
        <v>17</v>
      </c>
      <c r="B9" s="5">
        <v>2556.2782000000002</v>
      </c>
      <c r="C9" s="6">
        <v>1</v>
      </c>
      <c r="D9" s="4">
        <v>0.01</v>
      </c>
      <c r="E9" s="1">
        <f t="shared" si="0"/>
        <v>0</v>
      </c>
      <c r="F9" s="2">
        <f t="shared" si="1"/>
        <v>0</v>
      </c>
    </row>
    <row r="10" spans="1:6" x14ac:dyDescent="0.25">
      <c r="A10" s="3" t="s">
        <v>21</v>
      </c>
      <c r="B10" s="5">
        <v>2529.1828999999998</v>
      </c>
      <c r="C10" s="6">
        <v>1</v>
      </c>
      <c r="D10" s="4">
        <v>2.1999999999999999E-2</v>
      </c>
      <c r="E10" s="1">
        <f t="shared" si="0"/>
        <v>0</v>
      </c>
      <c r="F10" s="2">
        <f t="shared" si="1"/>
        <v>0</v>
      </c>
    </row>
    <row r="11" spans="1:6" x14ac:dyDescent="0.25">
      <c r="A11" s="3" t="s">
        <v>22</v>
      </c>
      <c r="B11" s="5">
        <v>2584.5459999999998</v>
      </c>
      <c r="C11" s="6">
        <v>500</v>
      </c>
      <c r="D11" s="4">
        <v>1</v>
      </c>
      <c r="E11" s="1">
        <f t="shared" si="0"/>
        <v>0</v>
      </c>
      <c r="F11" s="2"/>
    </row>
    <row r="12" spans="1:6" x14ac:dyDescent="0.25">
      <c r="A12" s="3" t="s">
        <v>23</v>
      </c>
      <c r="B12" s="5">
        <v>2584.7819</v>
      </c>
      <c r="C12" s="6">
        <v>1600</v>
      </c>
      <c r="D12" s="4">
        <v>15</v>
      </c>
      <c r="E12" s="1">
        <f t="shared" si="0"/>
        <v>0</v>
      </c>
      <c r="F12" s="2">
        <f t="shared" si="1"/>
        <v>0</v>
      </c>
    </row>
    <row r="13" spans="1:6" x14ac:dyDescent="0.25">
      <c r="A13" s="18" t="s">
        <v>24</v>
      </c>
      <c r="B13" s="19"/>
      <c r="C13" s="19"/>
      <c r="D13" s="19"/>
      <c r="E13" s="19"/>
      <c r="F13" s="20"/>
    </row>
    <row r="14" spans="1:6" x14ac:dyDescent="0.25">
      <c r="A14" s="3" t="s">
        <v>33</v>
      </c>
      <c r="B14" s="5">
        <v>2545.4906000000001</v>
      </c>
      <c r="C14" s="6">
        <v>100</v>
      </c>
      <c r="D14" s="4">
        <f>1</f>
        <v>1</v>
      </c>
      <c r="E14" s="1">
        <f t="shared" ref="E14:E22" si="2">SUM($E$1*D14)</f>
        <v>0</v>
      </c>
      <c r="F14" s="2">
        <f t="shared" ref="F14:F22" si="3">ROUNDUP(E14*(1/C14),0)/(1/C14)</f>
        <v>0</v>
      </c>
    </row>
    <row r="15" spans="1:6" x14ac:dyDescent="0.25">
      <c r="A15" s="3" t="s">
        <v>31</v>
      </c>
      <c r="B15" s="5">
        <v>2545.4919</v>
      </c>
      <c r="C15" s="6">
        <v>100</v>
      </c>
      <c r="D15" s="4">
        <v>1</v>
      </c>
      <c r="E15" s="1">
        <f t="shared" si="2"/>
        <v>0</v>
      </c>
      <c r="F15" s="2">
        <f t="shared" si="3"/>
        <v>0</v>
      </c>
    </row>
    <row r="16" spans="1:6" x14ac:dyDescent="0.25">
      <c r="A16" s="3" t="s">
        <v>27</v>
      </c>
      <c r="B16" s="5">
        <v>2525.7872000000002</v>
      </c>
      <c r="C16" s="6">
        <v>100</v>
      </c>
      <c r="D16" s="4">
        <v>1</v>
      </c>
      <c r="E16" s="1">
        <f t="shared" si="2"/>
        <v>0</v>
      </c>
      <c r="F16" s="2">
        <f t="shared" si="3"/>
        <v>0</v>
      </c>
    </row>
    <row r="17" spans="1:6" x14ac:dyDescent="0.25">
      <c r="A17" s="3" t="s">
        <v>30</v>
      </c>
      <c r="B17" s="5">
        <v>2550.5477999999998</v>
      </c>
      <c r="C17" s="6">
        <v>100</v>
      </c>
      <c r="D17" s="4">
        <v>1</v>
      </c>
      <c r="E17" s="1">
        <f t="shared" si="2"/>
        <v>0</v>
      </c>
      <c r="F17" s="2">
        <f t="shared" si="3"/>
        <v>0</v>
      </c>
    </row>
    <row r="18" spans="1:6" x14ac:dyDescent="0.25">
      <c r="A18" s="3" t="s">
        <v>26</v>
      </c>
      <c r="B18" s="5">
        <v>2525.7873</v>
      </c>
      <c r="C18" s="6">
        <v>100</v>
      </c>
      <c r="D18" s="4">
        <v>1</v>
      </c>
      <c r="E18" s="1">
        <f t="shared" si="2"/>
        <v>0</v>
      </c>
      <c r="F18" s="2">
        <f t="shared" si="3"/>
        <v>0</v>
      </c>
    </row>
    <row r="19" spans="1:6" x14ac:dyDescent="0.25">
      <c r="A19" s="3" t="s">
        <v>25</v>
      </c>
      <c r="B19" s="5">
        <v>2525.7874000000002</v>
      </c>
      <c r="C19" s="6">
        <v>100</v>
      </c>
      <c r="D19" s="4">
        <v>1</v>
      </c>
      <c r="E19" s="1">
        <f t="shared" si="2"/>
        <v>0</v>
      </c>
      <c r="F19" s="2">
        <f t="shared" si="3"/>
        <v>0</v>
      </c>
    </row>
    <row r="20" spans="1:6" x14ac:dyDescent="0.25">
      <c r="A20" s="3" t="s">
        <v>28</v>
      </c>
      <c r="B20" s="5">
        <v>2545.4920999999999</v>
      </c>
      <c r="C20" s="6">
        <v>50</v>
      </c>
      <c r="D20" s="4">
        <v>2</v>
      </c>
      <c r="E20" s="1">
        <f t="shared" si="2"/>
        <v>0</v>
      </c>
      <c r="F20" s="2">
        <f t="shared" si="3"/>
        <v>0</v>
      </c>
    </row>
    <row r="21" spans="1:6" x14ac:dyDescent="0.25">
      <c r="A21" s="3" t="s">
        <v>29</v>
      </c>
      <c r="B21" s="5">
        <v>2545.4922000000001</v>
      </c>
      <c r="C21" s="6">
        <v>50</v>
      </c>
      <c r="D21" s="4">
        <v>2</v>
      </c>
      <c r="E21" s="1">
        <f t="shared" si="2"/>
        <v>0</v>
      </c>
      <c r="F21" s="2">
        <f t="shared" si="3"/>
        <v>0</v>
      </c>
    </row>
    <row r="22" spans="1:6" x14ac:dyDescent="0.25">
      <c r="A22" s="3" t="s">
        <v>32</v>
      </c>
      <c r="B22" s="5">
        <v>2583.5344</v>
      </c>
      <c r="C22" s="6">
        <v>1</v>
      </c>
      <c r="D22" s="4"/>
      <c r="E22" s="1">
        <f t="shared" si="2"/>
        <v>0</v>
      </c>
      <c r="F22" s="2">
        <f t="shared" si="3"/>
        <v>0</v>
      </c>
    </row>
    <row r="23" spans="1:6" x14ac:dyDescent="0.25">
      <c r="A23" s="18" t="s">
        <v>34</v>
      </c>
      <c r="B23" s="19"/>
      <c r="C23" s="19"/>
      <c r="D23" s="19"/>
      <c r="E23" s="19"/>
      <c r="F23" s="20"/>
    </row>
    <row r="24" spans="1:6" x14ac:dyDescent="0.25">
      <c r="A24" s="3" t="s">
        <v>37</v>
      </c>
      <c r="B24" s="5">
        <v>2577.8685999999998</v>
      </c>
      <c r="C24" s="6">
        <v>100</v>
      </c>
      <c r="D24" s="4">
        <v>2</v>
      </c>
      <c r="E24" s="1">
        <f t="shared" ref="E24:E32" si="4">SUM($E$1*D24)</f>
        <v>0</v>
      </c>
      <c r="F24" s="2">
        <f t="shared" ref="F24:F32" si="5">ROUNDUP(E24*(1/C24),0)/(1/C24)</f>
        <v>0</v>
      </c>
    </row>
    <row r="25" spans="1:6" x14ac:dyDescent="0.25">
      <c r="A25" s="3" t="s">
        <v>38</v>
      </c>
      <c r="B25" s="2">
        <v>2582.5659000000001</v>
      </c>
      <c r="C25" s="6">
        <v>50</v>
      </c>
      <c r="D25" s="4">
        <v>1</v>
      </c>
      <c r="E25" s="1">
        <f t="shared" si="4"/>
        <v>0</v>
      </c>
      <c r="F25" s="2">
        <f t="shared" si="5"/>
        <v>0</v>
      </c>
    </row>
    <row r="26" spans="1:6" x14ac:dyDescent="0.25">
      <c r="A26" s="3" t="s">
        <v>35</v>
      </c>
      <c r="B26" s="5">
        <v>2577.8697000000002</v>
      </c>
      <c r="C26" s="6">
        <v>100</v>
      </c>
      <c r="D26" s="4">
        <v>1</v>
      </c>
      <c r="E26" s="1">
        <f t="shared" si="4"/>
        <v>0</v>
      </c>
      <c r="F26" s="2">
        <f t="shared" si="5"/>
        <v>0</v>
      </c>
    </row>
    <row r="27" spans="1:6" x14ac:dyDescent="0.25">
      <c r="A27" s="3" t="s">
        <v>36</v>
      </c>
      <c r="B27" s="5">
        <v>2577.8688000000002</v>
      </c>
      <c r="C27" s="6">
        <v>100</v>
      </c>
      <c r="D27" s="4">
        <v>2</v>
      </c>
      <c r="E27" s="1">
        <f t="shared" si="4"/>
        <v>0</v>
      </c>
      <c r="F27" s="2">
        <f t="shared" si="5"/>
        <v>0</v>
      </c>
    </row>
    <row r="28" spans="1:6" x14ac:dyDescent="0.25">
      <c r="A28" s="3" t="s">
        <v>40</v>
      </c>
      <c r="B28" s="7">
        <v>2578.2649999999999</v>
      </c>
      <c r="C28" s="6">
        <v>1</v>
      </c>
      <c r="D28" s="4">
        <v>5.0000000000000001E-3</v>
      </c>
      <c r="E28" s="1">
        <f t="shared" si="4"/>
        <v>0</v>
      </c>
      <c r="F28" s="2">
        <f t="shared" si="5"/>
        <v>0</v>
      </c>
    </row>
    <row r="29" spans="1:6" x14ac:dyDescent="0.25">
      <c r="A29" s="3" t="s">
        <v>41</v>
      </c>
      <c r="B29" s="5">
        <v>2578.2651000000001</v>
      </c>
      <c r="C29" s="6">
        <v>1</v>
      </c>
      <c r="D29" s="4">
        <v>5.0000000000000001E-3</v>
      </c>
      <c r="E29" s="1">
        <f t="shared" si="4"/>
        <v>0</v>
      </c>
      <c r="F29" s="2">
        <f t="shared" si="5"/>
        <v>0</v>
      </c>
    </row>
    <row r="30" spans="1:6" x14ac:dyDescent="0.25">
      <c r="A30" s="3" t="s">
        <v>42</v>
      </c>
      <c r="B30" s="5">
        <v>2578.2654000000002</v>
      </c>
      <c r="C30" s="6">
        <v>1</v>
      </c>
      <c r="D30" s="4">
        <v>5.0000000000000001E-3</v>
      </c>
      <c r="E30" s="1">
        <f t="shared" si="4"/>
        <v>0</v>
      </c>
      <c r="F30" s="2">
        <f t="shared" si="5"/>
        <v>0</v>
      </c>
    </row>
    <row r="31" spans="1:6" x14ac:dyDescent="0.25">
      <c r="A31" s="3" t="s">
        <v>39</v>
      </c>
      <c r="B31" s="5">
        <v>2578.2649000000001</v>
      </c>
      <c r="C31" s="6">
        <v>1</v>
      </c>
      <c r="D31" s="4">
        <v>5.0000000000000001E-3</v>
      </c>
      <c r="E31" s="1">
        <f t="shared" si="4"/>
        <v>0</v>
      </c>
      <c r="F31" s="2">
        <f t="shared" si="5"/>
        <v>0</v>
      </c>
    </row>
    <row r="32" spans="1:6" x14ac:dyDescent="0.25">
      <c r="A32" s="3" t="s">
        <v>116</v>
      </c>
      <c r="B32" s="5">
        <v>2577.8687</v>
      </c>
      <c r="C32" s="6">
        <v>100</v>
      </c>
      <c r="D32" s="4">
        <v>0.25</v>
      </c>
      <c r="E32" s="1">
        <f t="shared" si="4"/>
        <v>0</v>
      </c>
      <c r="F32" s="2">
        <f t="shared" si="5"/>
        <v>0</v>
      </c>
    </row>
    <row r="33" spans="1:6" x14ac:dyDescent="0.25">
      <c r="A33" s="18" t="s">
        <v>43</v>
      </c>
      <c r="B33" s="19"/>
      <c r="C33" s="19"/>
      <c r="D33" s="19"/>
      <c r="E33" s="19"/>
      <c r="F33" s="20"/>
    </row>
    <row r="34" spans="1:6" x14ac:dyDescent="0.25">
      <c r="A34" s="3" t="s">
        <v>45</v>
      </c>
      <c r="B34" s="5">
        <v>2701.3787000000002</v>
      </c>
      <c r="C34" s="6">
        <v>1</v>
      </c>
      <c r="D34" s="4">
        <v>0.01</v>
      </c>
      <c r="E34" s="1">
        <f t="shared" ref="E34:E54" si="6">SUM($E$1*D34)</f>
        <v>0</v>
      </c>
      <c r="F34" s="2">
        <f t="shared" ref="F34:F54" si="7">ROUNDUP(E34*(1/C34),0)/(1/C34)</f>
        <v>0</v>
      </c>
    </row>
    <row r="35" spans="1:6" x14ac:dyDescent="0.25">
      <c r="A35" s="3" t="s">
        <v>46</v>
      </c>
      <c r="B35" s="5">
        <v>2701.3786</v>
      </c>
      <c r="C35" s="6">
        <v>6</v>
      </c>
      <c r="D35" s="4">
        <v>0.02</v>
      </c>
      <c r="E35" s="1">
        <f t="shared" si="6"/>
        <v>0</v>
      </c>
      <c r="F35" s="2">
        <f t="shared" si="7"/>
        <v>0</v>
      </c>
    </row>
    <row r="36" spans="1:6" x14ac:dyDescent="0.25">
      <c r="A36" s="3" t="s">
        <v>59</v>
      </c>
      <c r="B36" s="5">
        <v>2582.9886999999999</v>
      </c>
      <c r="C36" s="6">
        <v>6</v>
      </c>
      <c r="D36" s="4">
        <v>0.02</v>
      </c>
      <c r="E36" s="1">
        <f t="shared" si="6"/>
        <v>0</v>
      </c>
      <c r="F36" s="2">
        <f t="shared" si="7"/>
        <v>0</v>
      </c>
    </row>
    <row r="37" spans="1:6" x14ac:dyDescent="0.25">
      <c r="A37" s="3" t="s">
        <v>48</v>
      </c>
      <c r="B37" s="5">
        <v>2561.7026000000001</v>
      </c>
      <c r="C37" s="6">
        <v>3</v>
      </c>
      <c r="D37" s="4">
        <v>5.0000000000000001E-3</v>
      </c>
      <c r="E37" s="1">
        <f t="shared" si="6"/>
        <v>0</v>
      </c>
      <c r="F37" s="2">
        <f t="shared" si="7"/>
        <v>0</v>
      </c>
    </row>
    <row r="38" spans="1:6" x14ac:dyDescent="0.25">
      <c r="A38" s="3" t="s">
        <v>61</v>
      </c>
      <c r="B38" s="5">
        <v>2119.3883999999998</v>
      </c>
      <c r="C38" s="6">
        <v>12</v>
      </c>
      <c r="D38" s="4">
        <v>0.03</v>
      </c>
      <c r="E38" s="1">
        <f t="shared" si="6"/>
        <v>0</v>
      </c>
      <c r="F38" s="2">
        <f t="shared" si="7"/>
        <v>0</v>
      </c>
    </row>
    <row r="39" spans="1:6" x14ac:dyDescent="0.25">
      <c r="A39" s="3" t="s">
        <v>57</v>
      </c>
      <c r="B39" s="5">
        <v>2119.3888000000002</v>
      </c>
      <c r="C39" s="6">
        <v>4</v>
      </c>
      <c r="D39" s="4">
        <v>2.8000000000000001E-2</v>
      </c>
      <c r="E39" s="1">
        <f t="shared" si="6"/>
        <v>0</v>
      </c>
      <c r="F39" s="2">
        <f t="shared" si="7"/>
        <v>0</v>
      </c>
    </row>
    <row r="40" spans="1:6" x14ac:dyDescent="0.25">
      <c r="A40" s="3" t="s">
        <v>0</v>
      </c>
      <c r="B40" s="5">
        <v>2551.8766000000001</v>
      </c>
      <c r="C40" s="6">
        <v>12</v>
      </c>
      <c r="D40" s="4">
        <v>2.7E-2</v>
      </c>
      <c r="E40" s="1">
        <f t="shared" si="6"/>
        <v>0</v>
      </c>
      <c r="F40" s="2">
        <f t="shared" si="7"/>
        <v>0</v>
      </c>
    </row>
    <row r="41" spans="1:6" x14ac:dyDescent="0.25">
      <c r="A41" s="3" t="s">
        <v>52</v>
      </c>
      <c r="B41" s="5">
        <v>2527.1862999999998</v>
      </c>
      <c r="C41" s="6">
        <v>6</v>
      </c>
      <c r="D41" s="4">
        <v>1.4999999999999999E-2</v>
      </c>
      <c r="E41" s="1">
        <f t="shared" si="6"/>
        <v>0</v>
      </c>
      <c r="F41" s="2">
        <f t="shared" si="7"/>
        <v>0</v>
      </c>
    </row>
    <row r="42" spans="1:6" x14ac:dyDescent="0.25">
      <c r="A42" s="3" t="s">
        <v>53</v>
      </c>
      <c r="B42" s="5">
        <v>2527.1855999999998</v>
      </c>
      <c r="C42" s="6">
        <v>1</v>
      </c>
      <c r="D42" s="4">
        <v>5.0000000000000001E-3</v>
      </c>
      <c r="E42" s="1">
        <f t="shared" si="6"/>
        <v>0</v>
      </c>
      <c r="F42" s="2">
        <f t="shared" si="7"/>
        <v>0</v>
      </c>
    </row>
    <row r="43" spans="1:6" x14ac:dyDescent="0.25">
      <c r="A43" s="3" t="s">
        <v>44</v>
      </c>
      <c r="B43" s="7">
        <v>2527.1660000000002</v>
      </c>
      <c r="C43" s="6">
        <v>1</v>
      </c>
      <c r="D43" s="4">
        <v>2E-3</v>
      </c>
      <c r="E43" s="1">
        <f t="shared" si="6"/>
        <v>0</v>
      </c>
      <c r="F43" s="2">
        <f t="shared" si="7"/>
        <v>0</v>
      </c>
    </row>
    <row r="44" spans="1:6" x14ac:dyDescent="0.25">
      <c r="A44" s="3" t="s">
        <v>56</v>
      </c>
      <c r="B44" s="5">
        <v>2568.1943999999999</v>
      </c>
      <c r="C44" s="6">
        <v>8</v>
      </c>
      <c r="D44" s="4">
        <v>1.2999999999999999E-2</v>
      </c>
      <c r="E44" s="1">
        <f t="shared" si="6"/>
        <v>0</v>
      </c>
      <c r="F44" s="2">
        <f t="shared" si="7"/>
        <v>0</v>
      </c>
    </row>
    <row r="45" spans="1:6" x14ac:dyDescent="0.25">
      <c r="A45" s="3" t="s">
        <v>55</v>
      </c>
      <c r="B45" s="5">
        <v>2561.6399000000001</v>
      </c>
      <c r="C45" s="6">
        <v>6</v>
      </c>
      <c r="D45" s="4">
        <v>2.7E-2</v>
      </c>
      <c r="E45" s="1">
        <f t="shared" si="6"/>
        <v>0</v>
      </c>
      <c r="F45" s="2">
        <f t="shared" si="7"/>
        <v>0</v>
      </c>
    </row>
    <row r="46" spans="1:6" x14ac:dyDescent="0.25">
      <c r="A46" s="3" t="s">
        <v>54</v>
      </c>
      <c r="B46" s="5">
        <v>2584.7820000000002</v>
      </c>
      <c r="C46" s="6">
        <v>4</v>
      </c>
      <c r="D46" s="4">
        <v>0.02</v>
      </c>
      <c r="E46" s="1">
        <f t="shared" si="6"/>
        <v>0</v>
      </c>
      <c r="F46" s="2">
        <f t="shared" si="7"/>
        <v>0</v>
      </c>
    </row>
    <row r="47" spans="1:6" x14ac:dyDescent="0.25">
      <c r="A47" s="3" t="s">
        <v>47</v>
      </c>
      <c r="B47" s="5">
        <v>2119.3867</v>
      </c>
      <c r="C47" s="6">
        <v>6</v>
      </c>
      <c r="D47" s="4">
        <v>2.5000000000000001E-2</v>
      </c>
      <c r="E47" s="1">
        <f t="shared" si="6"/>
        <v>0</v>
      </c>
      <c r="F47" s="2">
        <f t="shared" si="7"/>
        <v>0</v>
      </c>
    </row>
    <row r="48" spans="1:6" x14ac:dyDescent="0.25">
      <c r="A48" s="3" t="s">
        <v>58</v>
      </c>
      <c r="B48" s="5">
        <v>2525.8148999999999</v>
      </c>
      <c r="C48" s="6">
        <v>10</v>
      </c>
      <c r="D48" s="4">
        <v>0.04</v>
      </c>
      <c r="E48" s="1">
        <f t="shared" si="6"/>
        <v>0</v>
      </c>
      <c r="F48" s="2">
        <f t="shared" si="7"/>
        <v>0</v>
      </c>
    </row>
    <row r="49" spans="1:6" x14ac:dyDescent="0.25">
      <c r="A49" s="3" t="s">
        <v>63</v>
      </c>
      <c r="B49" s="5">
        <v>2561.0264000000002</v>
      </c>
      <c r="C49" s="6">
        <v>1</v>
      </c>
      <c r="D49" s="4">
        <v>0.01</v>
      </c>
      <c r="E49" s="1">
        <f t="shared" si="6"/>
        <v>0</v>
      </c>
      <c r="F49" s="2">
        <f t="shared" si="7"/>
        <v>0</v>
      </c>
    </row>
    <row r="50" spans="1:6" x14ac:dyDescent="0.25">
      <c r="A50" s="3" t="s">
        <v>51</v>
      </c>
      <c r="B50" s="7">
        <v>2119.3890000000001</v>
      </c>
      <c r="C50" s="6">
        <v>10</v>
      </c>
      <c r="D50" s="4">
        <v>6.4000000000000001E-2</v>
      </c>
      <c r="E50" s="1">
        <f t="shared" si="6"/>
        <v>0</v>
      </c>
      <c r="F50" s="2">
        <f t="shared" si="7"/>
        <v>0</v>
      </c>
    </row>
    <row r="51" spans="1:6" x14ac:dyDescent="0.25">
      <c r="A51" s="3" t="s">
        <v>60</v>
      </c>
      <c r="B51" s="5">
        <v>2525.8146000000002</v>
      </c>
      <c r="C51" s="6">
        <v>6</v>
      </c>
      <c r="D51" s="4">
        <v>3.5000000000000003E-2</v>
      </c>
      <c r="E51" s="1">
        <f t="shared" si="6"/>
        <v>0</v>
      </c>
      <c r="F51" s="2">
        <f t="shared" si="7"/>
        <v>0</v>
      </c>
    </row>
    <row r="52" spans="1:6" x14ac:dyDescent="0.25">
      <c r="A52" s="3" t="s">
        <v>62</v>
      </c>
      <c r="B52" s="5">
        <v>2704.4756000000002</v>
      </c>
      <c r="C52" s="6">
        <v>2</v>
      </c>
      <c r="D52" s="4">
        <v>6.0000000000000001E-3</v>
      </c>
      <c r="E52" s="1">
        <f t="shared" si="6"/>
        <v>0</v>
      </c>
      <c r="F52" s="2">
        <f t="shared" si="7"/>
        <v>0</v>
      </c>
    </row>
    <row r="53" spans="1:6" x14ac:dyDescent="0.25">
      <c r="A53" s="3" t="s">
        <v>50</v>
      </c>
      <c r="B53" s="5">
        <v>2582.9888000000001</v>
      </c>
      <c r="C53" s="6">
        <v>1</v>
      </c>
      <c r="D53" s="4">
        <v>1.2E-2</v>
      </c>
      <c r="E53" s="1">
        <f t="shared" si="6"/>
        <v>0</v>
      </c>
      <c r="F53" s="2">
        <f t="shared" si="7"/>
        <v>0</v>
      </c>
    </row>
    <row r="54" spans="1:6" x14ac:dyDescent="0.25">
      <c r="A54" s="3" t="s">
        <v>49</v>
      </c>
      <c r="B54" s="5">
        <v>2582.9888999999998</v>
      </c>
      <c r="C54" s="6">
        <v>1</v>
      </c>
      <c r="D54" s="4">
        <v>1.2E-2</v>
      </c>
      <c r="E54" s="1">
        <f t="shared" si="6"/>
        <v>0</v>
      </c>
      <c r="F54" s="2">
        <f t="shared" si="7"/>
        <v>0</v>
      </c>
    </row>
    <row r="55" spans="1:6" x14ac:dyDescent="0.25">
      <c r="A55" s="18" t="s">
        <v>64</v>
      </c>
      <c r="B55" s="19"/>
      <c r="C55" s="19"/>
      <c r="D55" s="19"/>
      <c r="E55" s="19"/>
      <c r="F55" s="20"/>
    </row>
    <row r="56" spans="1:6" x14ac:dyDescent="0.25">
      <c r="A56" s="3" t="s">
        <v>65</v>
      </c>
      <c r="B56" s="5">
        <v>2119.3894</v>
      </c>
      <c r="C56" s="6">
        <v>120</v>
      </c>
      <c r="D56" s="4">
        <v>3</v>
      </c>
      <c r="E56" s="1">
        <f t="shared" ref="E56:E57" si="8">SUM($E$1*D56)</f>
        <v>0</v>
      </c>
      <c r="F56" s="2">
        <f t="shared" ref="F56:F57" si="9">ROUNDUP(E56*(1/C56),0)/(1/C56)</f>
        <v>0</v>
      </c>
    </row>
    <row r="57" spans="1:6" x14ac:dyDescent="0.25">
      <c r="A57" s="3" t="s">
        <v>66</v>
      </c>
      <c r="B57" s="5">
        <v>2527.1673999999998</v>
      </c>
      <c r="C57" s="6">
        <v>120</v>
      </c>
      <c r="D57" s="4">
        <v>2</v>
      </c>
      <c r="E57" s="1">
        <f t="shared" si="8"/>
        <v>0</v>
      </c>
      <c r="F57" s="2">
        <f t="shared" si="9"/>
        <v>0</v>
      </c>
    </row>
    <row r="58" spans="1:6" x14ac:dyDescent="0.25">
      <c r="A58" s="3" t="s">
        <v>67</v>
      </c>
      <c r="B58" s="5">
        <v>2583.5346</v>
      </c>
      <c r="C58" s="6">
        <v>48</v>
      </c>
      <c r="D58" s="4">
        <v>0.66600000000000004</v>
      </c>
      <c r="E58" s="1">
        <f>SUM($E$1*D58)</f>
        <v>0</v>
      </c>
      <c r="F58" s="2">
        <f>ROUNDUP(E58*(1/C58),0)/(1/C58)</f>
        <v>0</v>
      </c>
    </row>
    <row r="59" spans="1:6" x14ac:dyDescent="0.25">
      <c r="A59" s="3" t="s">
        <v>68</v>
      </c>
      <c r="B59" s="5">
        <v>2583.5349999999999</v>
      </c>
      <c r="C59" s="6">
        <v>48</v>
      </c>
      <c r="D59" s="4">
        <v>0.66600000000000004</v>
      </c>
      <c r="E59" s="1">
        <f t="shared" ref="E59" si="10">SUM($E$1*D59)</f>
        <v>0</v>
      </c>
      <c r="F59" s="2">
        <f t="shared" ref="F59" si="11">ROUNDUP(E59*(1/C59),0)/(1/C59)</f>
        <v>0</v>
      </c>
    </row>
    <row r="60" spans="1:6" x14ac:dyDescent="0.25">
      <c r="A60" s="3" t="s">
        <v>69</v>
      </c>
      <c r="B60" s="5">
        <v>2583.5347000000002</v>
      </c>
      <c r="C60" s="6">
        <v>48</v>
      </c>
      <c r="D60" s="4">
        <v>0.66600000000000004</v>
      </c>
      <c r="E60" s="1">
        <f>SUM($E$1*D60)</f>
        <v>0</v>
      </c>
      <c r="F60" s="2">
        <f>ROUNDUP(E60*(1/C60),0)/(1/C60)</f>
        <v>0</v>
      </c>
    </row>
    <row r="61" spans="1:6" x14ac:dyDescent="0.25">
      <c r="A61" s="18" t="s">
        <v>70</v>
      </c>
      <c r="B61" s="19"/>
      <c r="C61" s="19"/>
      <c r="D61" s="19"/>
      <c r="E61" s="19"/>
      <c r="F61" s="20"/>
    </row>
    <row r="62" spans="1:6" x14ac:dyDescent="0.25">
      <c r="A62" s="3" t="s">
        <v>117</v>
      </c>
      <c r="B62" s="5">
        <v>2582.5021999999999</v>
      </c>
      <c r="C62" s="6">
        <v>6</v>
      </c>
      <c r="D62" s="4">
        <f>0.04/0.75</f>
        <v>5.3333333333333337E-2</v>
      </c>
      <c r="E62" s="1">
        <f>SUM($E$1*D62)</f>
        <v>0</v>
      </c>
      <c r="F62" s="2">
        <f>ROUNDUP(E62*(1/C62),0)/(1/C62)</f>
        <v>0</v>
      </c>
    </row>
    <row r="63" spans="1:6" x14ac:dyDescent="0.25">
      <c r="A63" s="3" t="s">
        <v>118</v>
      </c>
      <c r="B63" s="2">
        <v>2582.5021000000002</v>
      </c>
      <c r="C63" s="6">
        <v>6</v>
      </c>
      <c r="D63" s="4">
        <f>0.04/1</f>
        <v>0.04</v>
      </c>
      <c r="E63" s="1">
        <f>SUM($E$1*D63)</f>
        <v>0</v>
      </c>
      <c r="F63" s="2">
        <f>ROUNDUP(E63*(1/C63),0)/(1/C63)</f>
        <v>0</v>
      </c>
    </row>
    <row r="64" spans="1:6" x14ac:dyDescent="0.25">
      <c r="A64" s="3" t="s">
        <v>71</v>
      </c>
      <c r="B64" s="5">
        <v>2556.0583999999999</v>
      </c>
      <c r="C64" s="6">
        <v>4</v>
      </c>
      <c r="D64" s="4">
        <v>8.0000000000000002E-3</v>
      </c>
      <c r="E64" s="1">
        <f>SUM($E$1*D64)</f>
        <v>0</v>
      </c>
      <c r="F64" s="2">
        <f>ROUNDUP(E64*(1/C64),0)/(1/C64)</f>
        <v>0</v>
      </c>
    </row>
    <row r="65" spans="1:6" x14ac:dyDescent="0.25">
      <c r="A65" s="3" t="s">
        <v>72</v>
      </c>
      <c r="B65" s="5">
        <v>2701.3788</v>
      </c>
      <c r="C65" s="6">
        <v>8</v>
      </c>
      <c r="D65" s="4">
        <v>0.2</v>
      </c>
      <c r="E65" s="1">
        <f>SUM($E$1*D65)</f>
        <v>0</v>
      </c>
      <c r="F65" s="2">
        <f>ROUNDUP(E65*(1/C65),0)/(1/C65)</f>
        <v>0</v>
      </c>
    </row>
    <row r="66" spans="1:6" x14ac:dyDescent="0.25">
      <c r="A66" s="18" t="s">
        <v>73</v>
      </c>
      <c r="B66" s="19"/>
      <c r="C66" s="19"/>
      <c r="D66" s="19"/>
      <c r="E66" s="19"/>
      <c r="F66" s="20"/>
    </row>
    <row r="67" spans="1:6" x14ac:dyDescent="0.25">
      <c r="A67" s="3" t="s">
        <v>78</v>
      </c>
      <c r="B67" s="5">
        <v>2525.8141999999998</v>
      </c>
      <c r="C67" s="6">
        <v>10</v>
      </c>
      <c r="D67" s="4">
        <v>0.08</v>
      </c>
      <c r="E67" s="1">
        <f t="shared" ref="E67:E80" si="12">SUM($E$1*D67)</f>
        <v>0</v>
      </c>
      <c r="F67" s="2">
        <f t="shared" ref="F67:F80" si="13">ROUNDUP(E67*(1/C67),0)/(1/C67)</f>
        <v>0</v>
      </c>
    </row>
    <row r="68" spans="1:6" x14ac:dyDescent="0.25">
      <c r="A68" s="3" t="s">
        <v>74</v>
      </c>
      <c r="B68" s="5">
        <v>2119.3872000000001</v>
      </c>
      <c r="C68" s="6">
        <v>10</v>
      </c>
      <c r="D68" s="4">
        <v>0.08</v>
      </c>
      <c r="E68" s="1">
        <f t="shared" si="12"/>
        <v>0</v>
      </c>
      <c r="F68" s="2">
        <f t="shared" si="13"/>
        <v>0</v>
      </c>
    </row>
    <row r="69" spans="1:6" x14ac:dyDescent="0.25">
      <c r="A69" s="3" t="s">
        <v>5</v>
      </c>
      <c r="B69" s="5">
        <v>2578.2647999999999</v>
      </c>
      <c r="C69" s="6">
        <v>1</v>
      </c>
      <c r="D69" s="4">
        <v>0.08</v>
      </c>
      <c r="E69" s="1">
        <f t="shared" si="12"/>
        <v>0</v>
      </c>
      <c r="F69" s="2">
        <f t="shared" si="13"/>
        <v>0</v>
      </c>
    </row>
    <row r="70" spans="1:6" x14ac:dyDescent="0.25">
      <c r="A70" s="3" t="s">
        <v>4</v>
      </c>
      <c r="B70" s="5">
        <v>2569.7637</v>
      </c>
      <c r="C70" s="6">
        <v>4</v>
      </c>
      <c r="D70" s="4">
        <v>0.12</v>
      </c>
      <c r="E70" s="1">
        <f t="shared" si="12"/>
        <v>0</v>
      </c>
      <c r="F70" s="2">
        <f t="shared" si="13"/>
        <v>0</v>
      </c>
    </row>
    <row r="71" spans="1:6" x14ac:dyDescent="0.25">
      <c r="A71" s="3" t="s">
        <v>76</v>
      </c>
      <c r="B71" s="5">
        <v>2514.2601</v>
      </c>
      <c r="C71" s="6">
        <v>10</v>
      </c>
      <c r="D71" s="4">
        <v>0.08</v>
      </c>
      <c r="E71" s="1">
        <f t="shared" si="12"/>
        <v>0</v>
      </c>
      <c r="F71" s="2">
        <f t="shared" si="13"/>
        <v>0</v>
      </c>
    </row>
    <row r="72" spans="1:6" x14ac:dyDescent="0.25">
      <c r="A72" s="3" t="s">
        <v>83</v>
      </c>
      <c r="B72" s="5">
        <v>2525.8090999999999</v>
      </c>
      <c r="C72" s="6">
        <v>6</v>
      </c>
      <c r="D72" s="4">
        <v>0.03</v>
      </c>
      <c r="E72" s="1">
        <f t="shared" si="12"/>
        <v>0</v>
      </c>
      <c r="F72" s="2">
        <f t="shared" si="13"/>
        <v>0</v>
      </c>
    </row>
    <row r="73" spans="1:6" x14ac:dyDescent="0.25">
      <c r="A73" s="3" t="s">
        <v>75</v>
      </c>
      <c r="B73" s="5">
        <v>2504.0992999999999</v>
      </c>
      <c r="C73" s="6">
        <v>5</v>
      </c>
      <c r="D73" s="4">
        <v>0.05</v>
      </c>
      <c r="E73" s="1">
        <f t="shared" si="12"/>
        <v>0</v>
      </c>
      <c r="F73" s="2">
        <f t="shared" si="13"/>
        <v>0</v>
      </c>
    </row>
    <row r="74" spans="1:6" x14ac:dyDescent="0.25">
      <c r="A74" s="3" t="s">
        <v>119</v>
      </c>
      <c r="B74" s="5">
        <v>2704.6383000000001</v>
      </c>
      <c r="C74" s="6">
        <v>5</v>
      </c>
      <c r="D74" s="4">
        <v>7.0000000000000007E-2</v>
      </c>
      <c r="E74" s="1">
        <f t="shared" ref="E74" si="14">SUM($E$1*D74)</f>
        <v>0</v>
      </c>
      <c r="F74" s="2">
        <f t="shared" ref="F74" si="15">ROUNDUP(E74*(1/C74),0)/(1/C74)</f>
        <v>0</v>
      </c>
    </row>
    <row r="75" spans="1:6" x14ac:dyDescent="0.25">
      <c r="A75" s="3" t="s">
        <v>80</v>
      </c>
      <c r="B75" s="5">
        <v>2582.9893000000002</v>
      </c>
      <c r="C75" s="6">
        <v>5</v>
      </c>
      <c r="D75" s="4">
        <v>0.08</v>
      </c>
      <c r="E75" s="1">
        <f t="shared" si="12"/>
        <v>0</v>
      </c>
      <c r="F75" s="2">
        <f t="shared" si="13"/>
        <v>0</v>
      </c>
    </row>
    <row r="76" spans="1:6" x14ac:dyDescent="0.25">
      <c r="A76" s="3" t="s">
        <v>79</v>
      </c>
      <c r="B76" s="5">
        <v>2582.9892</v>
      </c>
      <c r="C76" s="6">
        <v>5</v>
      </c>
      <c r="D76" s="4">
        <v>7.0000000000000007E-2</v>
      </c>
      <c r="E76" s="1">
        <f t="shared" si="12"/>
        <v>0</v>
      </c>
      <c r="F76" s="2">
        <f t="shared" si="13"/>
        <v>0</v>
      </c>
    </row>
    <row r="77" spans="1:6" x14ac:dyDescent="0.25">
      <c r="A77" s="3" t="s">
        <v>81</v>
      </c>
      <c r="B77" s="5">
        <v>2549.7570000000001</v>
      </c>
      <c r="C77" s="6">
        <v>4</v>
      </c>
      <c r="D77" s="4">
        <v>0.1</v>
      </c>
      <c r="E77" s="1">
        <f t="shared" si="12"/>
        <v>0</v>
      </c>
      <c r="F77" s="2">
        <f t="shared" si="13"/>
        <v>0</v>
      </c>
    </row>
    <row r="78" spans="1:6" x14ac:dyDescent="0.25">
      <c r="A78" s="3" t="s">
        <v>77</v>
      </c>
      <c r="B78" s="5">
        <v>2119.3878</v>
      </c>
      <c r="C78" s="6">
        <v>6</v>
      </c>
      <c r="D78" s="4">
        <v>0.05</v>
      </c>
      <c r="E78" s="1">
        <f t="shared" si="12"/>
        <v>0</v>
      </c>
      <c r="F78" s="2">
        <f t="shared" si="13"/>
        <v>0</v>
      </c>
    </row>
    <row r="79" spans="1:6" x14ac:dyDescent="0.25">
      <c r="A79" s="3" t="s">
        <v>82</v>
      </c>
      <c r="B79" s="5">
        <v>2119.3872999999999</v>
      </c>
      <c r="C79" s="6">
        <v>10</v>
      </c>
      <c r="D79" s="4">
        <v>0.08</v>
      </c>
      <c r="E79" s="1">
        <f t="shared" si="12"/>
        <v>0</v>
      </c>
      <c r="F79" s="2">
        <f t="shared" si="13"/>
        <v>0</v>
      </c>
    </row>
    <row r="80" spans="1:6" x14ac:dyDescent="0.25">
      <c r="A80" s="3" t="s">
        <v>84</v>
      </c>
      <c r="B80" s="5">
        <v>2584.5261999999998</v>
      </c>
      <c r="C80" s="6">
        <v>10</v>
      </c>
      <c r="D80" s="4">
        <v>0.08</v>
      </c>
      <c r="E80" s="1">
        <f t="shared" si="12"/>
        <v>0</v>
      </c>
      <c r="F80" s="2">
        <f t="shared" si="13"/>
        <v>0</v>
      </c>
    </row>
    <row r="81" spans="1:6" x14ac:dyDescent="0.25">
      <c r="A81" s="3" t="s">
        <v>122</v>
      </c>
      <c r="B81" s="23">
        <v>27048733</v>
      </c>
      <c r="C81" s="6">
        <v>5</v>
      </c>
      <c r="D81" s="4">
        <v>0.08</v>
      </c>
      <c r="E81" s="1">
        <f t="shared" ref="E81" si="16">SUM($E$1*D81)</f>
        <v>0</v>
      </c>
      <c r="F81" s="2">
        <f t="shared" ref="F81" si="17">ROUNDUP(E81*(1/C81),0)/(1/C81)</f>
        <v>0</v>
      </c>
    </row>
    <row r="82" spans="1:6" x14ac:dyDescent="0.25">
      <c r="A82" s="18" t="s">
        <v>85</v>
      </c>
      <c r="B82" s="19"/>
      <c r="C82" s="19"/>
      <c r="D82" s="19"/>
      <c r="E82" s="19"/>
      <c r="F82" s="20"/>
    </row>
    <row r="83" spans="1:6" x14ac:dyDescent="0.25">
      <c r="A83" s="3" t="s">
        <v>86</v>
      </c>
      <c r="B83" s="5">
        <v>2582.5018</v>
      </c>
      <c r="C83" s="6">
        <v>6</v>
      </c>
      <c r="D83" s="4">
        <f>1/35</f>
        <v>2.8571428571428571E-2</v>
      </c>
      <c r="E83" s="1">
        <f t="shared" ref="E83:E88" si="18">SUM($E$1*D83)</f>
        <v>0</v>
      </c>
      <c r="F83" s="2">
        <f t="shared" ref="F83:F118" si="19">ROUNDUP(E83*(1/C83),0)/(1/C83)</f>
        <v>0</v>
      </c>
    </row>
    <row r="84" spans="1:6" x14ac:dyDescent="0.25">
      <c r="A84" s="3" t="s">
        <v>88</v>
      </c>
      <c r="B84" s="5">
        <v>2524.5697</v>
      </c>
      <c r="C84" s="6">
        <v>6</v>
      </c>
      <c r="D84" s="4">
        <v>1.4999999999999999E-2</v>
      </c>
      <c r="E84" s="1">
        <f t="shared" si="18"/>
        <v>0</v>
      </c>
      <c r="F84" s="2">
        <f t="shared" si="19"/>
        <v>0</v>
      </c>
    </row>
    <row r="85" spans="1:6" x14ac:dyDescent="0.25">
      <c r="A85" s="3" t="s">
        <v>90</v>
      </c>
      <c r="B85" s="5">
        <v>2545.4872999999998</v>
      </c>
      <c r="C85" s="6">
        <v>6</v>
      </c>
      <c r="D85" s="4">
        <v>1.4999999999999999E-2</v>
      </c>
      <c r="E85" s="1">
        <f t="shared" si="18"/>
        <v>0</v>
      </c>
      <c r="F85" s="2">
        <f t="shared" si="19"/>
        <v>0</v>
      </c>
    </row>
    <row r="86" spans="1:6" x14ac:dyDescent="0.25">
      <c r="A86" s="3" t="s">
        <v>89</v>
      </c>
      <c r="B86" s="5">
        <v>2582.502</v>
      </c>
      <c r="C86" s="6">
        <v>6</v>
      </c>
      <c r="D86" s="4">
        <v>2.9000000000000001E-2</v>
      </c>
      <c r="E86" s="1">
        <f t="shared" si="18"/>
        <v>0</v>
      </c>
      <c r="F86" s="2">
        <f t="shared" si="19"/>
        <v>0</v>
      </c>
    </row>
    <row r="87" spans="1:6" x14ac:dyDescent="0.25">
      <c r="A87" s="3" t="s">
        <v>87</v>
      </c>
      <c r="B87" s="5">
        <v>2577.8679000000002</v>
      </c>
      <c r="C87" s="6">
        <v>120</v>
      </c>
      <c r="D87" s="4">
        <v>0.5</v>
      </c>
      <c r="E87" s="1">
        <f t="shared" si="18"/>
        <v>0</v>
      </c>
      <c r="F87" s="2">
        <f t="shared" si="19"/>
        <v>0</v>
      </c>
    </row>
    <row r="88" spans="1:6" x14ac:dyDescent="0.25">
      <c r="A88" s="3" t="s">
        <v>91</v>
      </c>
      <c r="B88" s="5">
        <v>2584.5457999999999</v>
      </c>
      <c r="C88" s="6">
        <v>6</v>
      </c>
      <c r="D88" s="4">
        <v>1.4999999999999999E-2</v>
      </c>
      <c r="E88" s="1">
        <f t="shared" si="18"/>
        <v>0</v>
      </c>
      <c r="F88" s="2">
        <f t="shared" si="19"/>
        <v>0</v>
      </c>
    </row>
    <row r="89" spans="1:6" x14ac:dyDescent="0.25">
      <c r="A89" s="18" t="s">
        <v>92</v>
      </c>
      <c r="B89" s="19"/>
      <c r="C89" s="19"/>
      <c r="D89" s="19"/>
      <c r="E89" s="19"/>
      <c r="F89" s="20"/>
    </row>
    <row r="90" spans="1:6" x14ac:dyDescent="0.25">
      <c r="A90" s="3" t="s">
        <v>93</v>
      </c>
      <c r="B90" s="21">
        <v>2119.3820000000001</v>
      </c>
      <c r="C90" s="22">
        <v>50</v>
      </c>
      <c r="D90" s="4">
        <v>0.33300000000000002</v>
      </c>
      <c r="E90" s="1">
        <f t="shared" ref="E90:E98" si="20">SUM($E$1*D90)</f>
        <v>0</v>
      </c>
      <c r="F90" s="2">
        <f t="shared" ref="F90:F98" si="21">ROUNDUP(E90*(1/C90),0)/(1/C90)</f>
        <v>0</v>
      </c>
    </row>
    <row r="91" spans="1:6" x14ac:dyDescent="0.25">
      <c r="A91" s="3" t="s">
        <v>94</v>
      </c>
      <c r="B91" s="21">
        <v>2584.076</v>
      </c>
      <c r="C91" s="22">
        <v>50</v>
      </c>
      <c r="D91" s="4">
        <v>0.33300000000000002</v>
      </c>
      <c r="E91" s="1">
        <f t="shared" si="20"/>
        <v>0</v>
      </c>
      <c r="F91" s="2">
        <f t="shared" si="21"/>
        <v>0</v>
      </c>
    </row>
    <row r="92" spans="1:6" x14ac:dyDescent="0.25">
      <c r="A92" s="3" t="s">
        <v>95</v>
      </c>
      <c r="B92" s="21">
        <v>2702.4706000000001</v>
      </c>
      <c r="C92" s="22">
        <v>48</v>
      </c>
      <c r="D92" s="4">
        <v>0.25</v>
      </c>
      <c r="E92" s="1">
        <f t="shared" si="20"/>
        <v>0</v>
      </c>
      <c r="F92" s="2">
        <f t="shared" si="21"/>
        <v>0</v>
      </c>
    </row>
    <row r="93" spans="1:6" x14ac:dyDescent="0.25">
      <c r="A93" s="3" t="s">
        <v>96</v>
      </c>
      <c r="B93" s="21">
        <v>2119.3825000000002</v>
      </c>
      <c r="C93" s="22">
        <v>24</v>
      </c>
      <c r="D93" s="4">
        <v>0.33300000000000002</v>
      </c>
      <c r="E93" s="1">
        <f t="shared" si="20"/>
        <v>0</v>
      </c>
      <c r="F93" s="2">
        <f t="shared" si="21"/>
        <v>0</v>
      </c>
    </row>
    <row r="94" spans="1:6" x14ac:dyDescent="0.25">
      <c r="A94" s="3" t="s">
        <v>1</v>
      </c>
      <c r="B94" s="21">
        <v>2119.3831</v>
      </c>
      <c r="C94" s="22">
        <v>12</v>
      </c>
      <c r="D94" s="4">
        <v>0.33300000000000002</v>
      </c>
      <c r="E94" s="1">
        <f t="shared" si="20"/>
        <v>0</v>
      </c>
      <c r="F94" s="2">
        <f t="shared" si="21"/>
        <v>0</v>
      </c>
    </row>
    <row r="95" spans="1:6" x14ac:dyDescent="0.25">
      <c r="A95" s="3" t="s">
        <v>97</v>
      </c>
      <c r="B95" s="21">
        <v>2582.3631999999998</v>
      </c>
      <c r="C95" s="22">
        <v>40</v>
      </c>
      <c r="D95" s="4">
        <v>0.33</v>
      </c>
      <c r="E95" s="1">
        <f t="shared" si="20"/>
        <v>0</v>
      </c>
      <c r="F95" s="2">
        <f t="shared" si="21"/>
        <v>0</v>
      </c>
    </row>
    <row r="96" spans="1:6" x14ac:dyDescent="0.25">
      <c r="A96" s="3" t="s">
        <v>98</v>
      </c>
      <c r="B96" s="21">
        <v>2582.3633</v>
      </c>
      <c r="C96" s="22">
        <v>40</v>
      </c>
      <c r="D96" s="4">
        <v>0.66</v>
      </c>
      <c r="E96" s="1">
        <f t="shared" si="20"/>
        <v>0</v>
      </c>
      <c r="F96" s="2">
        <f t="shared" si="21"/>
        <v>0</v>
      </c>
    </row>
    <row r="97" spans="1:6" x14ac:dyDescent="0.25">
      <c r="A97" s="3" t="s">
        <v>99</v>
      </c>
      <c r="B97" s="21">
        <v>2701.4131000000002</v>
      </c>
      <c r="C97" s="22">
        <v>40</v>
      </c>
      <c r="D97" s="4">
        <v>0.16500000000000001</v>
      </c>
      <c r="E97" s="1">
        <f t="shared" si="20"/>
        <v>0</v>
      </c>
      <c r="F97" s="2">
        <f t="shared" si="21"/>
        <v>0</v>
      </c>
    </row>
    <row r="98" spans="1:6" x14ac:dyDescent="0.25">
      <c r="A98" s="3" t="s">
        <v>100</v>
      </c>
      <c r="B98" s="21">
        <v>2577.8697999999999</v>
      </c>
      <c r="C98" s="22">
        <v>48</v>
      </c>
      <c r="D98" s="4">
        <v>0.33300000000000002</v>
      </c>
      <c r="E98" s="1">
        <f t="shared" si="20"/>
        <v>0</v>
      </c>
      <c r="F98" s="2">
        <f t="shared" si="21"/>
        <v>0</v>
      </c>
    </row>
    <row r="99" spans="1:6" x14ac:dyDescent="0.25">
      <c r="A99" s="18" t="s">
        <v>101</v>
      </c>
      <c r="B99" s="19"/>
      <c r="C99" s="19"/>
      <c r="D99" s="19"/>
      <c r="E99" s="19"/>
      <c r="F99" s="20"/>
    </row>
    <row r="100" spans="1:6" x14ac:dyDescent="0.25">
      <c r="A100" s="3" t="s">
        <v>110</v>
      </c>
      <c r="B100" s="5">
        <v>2585.3341</v>
      </c>
      <c r="C100" s="17">
        <v>72</v>
      </c>
      <c r="D100" s="4">
        <v>2</v>
      </c>
      <c r="E100" s="1">
        <f t="shared" ref="E100" si="22">SUM($E$1*D100)</f>
        <v>0</v>
      </c>
      <c r="F100" s="2">
        <f t="shared" ref="F100" si="23">ROUNDUP(E100*(1/C100),0)/(1/C100)</f>
        <v>0</v>
      </c>
    </row>
    <row r="101" spans="1:6" x14ac:dyDescent="0.25">
      <c r="A101" s="3" t="s">
        <v>109</v>
      </c>
      <c r="B101" s="5">
        <v>2569.7644</v>
      </c>
      <c r="C101" s="6">
        <v>120</v>
      </c>
      <c r="D101" s="4">
        <v>1</v>
      </c>
      <c r="E101" s="1">
        <f t="shared" ref="E101:E118" si="24">SUM($E$1*D101)</f>
        <v>0</v>
      </c>
      <c r="F101" s="2">
        <f t="shared" si="19"/>
        <v>0</v>
      </c>
    </row>
    <row r="102" spans="1:6" x14ac:dyDescent="0.25">
      <c r="A102" s="3" t="s">
        <v>105</v>
      </c>
      <c r="B102" s="5">
        <v>2583.0108</v>
      </c>
      <c r="C102" s="6">
        <v>100</v>
      </c>
      <c r="D102" s="4">
        <v>4</v>
      </c>
      <c r="E102" s="1">
        <f t="shared" si="24"/>
        <v>0</v>
      </c>
      <c r="F102" s="2">
        <f t="shared" si="19"/>
        <v>0</v>
      </c>
    </row>
    <row r="103" spans="1:6" x14ac:dyDescent="0.25">
      <c r="A103" s="3" t="s">
        <v>106</v>
      </c>
      <c r="B103" s="5">
        <v>2119.3906000000002</v>
      </c>
      <c r="C103" s="6">
        <v>100</v>
      </c>
      <c r="D103" s="4">
        <v>1</v>
      </c>
      <c r="E103" s="1">
        <f t="shared" si="24"/>
        <v>0</v>
      </c>
      <c r="F103" s="2">
        <f t="shared" si="19"/>
        <v>0</v>
      </c>
    </row>
    <row r="104" spans="1:6" x14ac:dyDescent="0.25">
      <c r="A104" s="3" t="s">
        <v>2</v>
      </c>
      <c r="B104" s="5">
        <v>2521.4337999999998</v>
      </c>
      <c r="C104" s="6">
        <v>54</v>
      </c>
      <c r="D104" s="4">
        <v>0.5</v>
      </c>
      <c r="E104" s="1">
        <f t="shared" si="24"/>
        <v>0</v>
      </c>
      <c r="F104" s="2">
        <f t="shared" si="19"/>
        <v>0</v>
      </c>
    </row>
    <row r="105" spans="1:6" x14ac:dyDescent="0.25">
      <c r="A105" s="3" t="s">
        <v>123</v>
      </c>
      <c r="B105" s="5">
        <v>2705.4749999999999</v>
      </c>
      <c r="C105" s="6">
        <v>200</v>
      </c>
      <c r="D105" s="4">
        <v>2</v>
      </c>
      <c r="E105" s="1">
        <v>0</v>
      </c>
      <c r="F105" s="2">
        <v>0</v>
      </c>
    </row>
    <row r="106" spans="1:6" x14ac:dyDescent="0.25">
      <c r="A106" s="3" t="s">
        <v>112</v>
      </c>
      <c r="B106" s="5">
        <v>2583.0106999999998</v>
      </c>
      <c r="C106" s="6">
        <v>100</v>
      </c>
      <c r="D106" s="4">
        <v>1</v>
      </c>
      <c r="E106" s="1">
        <f t="shared" si="24"/>
        <v>0</v>
      </c>
      <c r="F106" s="2">
        <f t="shared" si="19"/>
        <v>0</v>
      </c>
    </row>
    <row r="107" spans="1:6" x14ac:dyDescent="0.25">
      <c r="A107" s="3" t="s">
        <v>2</v>
      </c>
      <c r="B107" s="5">
        <v>2521.4337999999998</v>
      </c>
      <c r="C107" s="6">
        <v>54</v>
      </c>
      <c r="D107" s="4">
        <v>0.5</v>
      </c>
      <c r="E107" s="1">
        <f t="shared" ref="E107" si="25">SUM($E$1*D107)</f>
        <v>0</v>
      </c>
      <c r="F107" s="2">
        <f t="shared" ref="F107" si="26">ROUNDUP(E107*(1/C107),0)/(1/C107)</f>
        <v>0</v>
      </c>
    </row>
    <row r="108" spans="1:6" x14ac:dyDescent="0.25">
      <c r="A108" s="3" t="s">
        <v>111</v>
      </c>
      <c r="B108" s="5">
        <v>2119.3895000000002</v>
      </c>
      <c r="C108" s="6">
        <v>48</v>
      </c>
      <c r="D108" s="4">
        <v>1</v>
      </c>
      <c r="E108" s="1">
        <f t="shared" si="24"/>
        <v>0</v>
      </c>
      <c r="F108" s="2">
        <f t="shared" si="19"/>
        <v>0</v>
      </c>
    </row>
    <row r="109" spans="1:6" x14ac:dyDescent="0.25">
      <c r="A109" s="3" t="s">
        <v>102</v>
      </c>
      <c r="B109" s="5">
        <v>2567.5158000000001</v>
      </c>
      <c r="C109" s="6">
        <v>100</v>
      </c>
      <c r="D109" s="4">
        <v>1</v>
      </c>
      <c r="E109" s="1">
        <f t="shared" si="24"/>
        <v>0</v>
      </c>
      <c r="F109" s="2">
        <f t="shared" si="19"/>
        <v>0</v>
      </c>
    </row>
    <row r="110" spans="1:6" x14ac:dyDescent="0.25">
      <c r="A110" s="3" t="s">
        <v>103</v>
      </c>
      <c r="B110" s="5">
        <v>2527.5246000000002</v>
      </c>
      <c r="C110" s="6">
        <v>800</v>
      </c>
      <c r="D110" s="4">
        <v>2</v>
      </c>
      <c r="E110" s="1">
        <f t="shared" si="24"/>
        <v>0</v>
      </c>
      <c r="F110" s="2">
        <f t="shared" si="19"/>
        <v>0</v>
      </c>
    </row>
    <row r="111" spans="1:6" x14ac:dyDescent="0.25">
      <c r="A111" s="3" t="s">
        <v>107</v>
      </c>
      <c r="B111" s="21">
        <v>2703.5396999999998</v>
      </c>
      <c r="C111" s="6">
        <v>48</v>
      </c>
      <c r="D111" s="4">
        <v>0.5</v>
      </c>
      <c r="E111" s="1">
        <f t="shared" ref="E111" si="27">SUM($E$1*D111)</f>
        <v>0</v>
      </c>
      <c r="F111" s="2">
        <f t="shared" ref="F111" si="28">ROUNDUP(E111*(1/C111),0)/(1/C111)</f>
        <v>0</v>
      </c>
    </row>
    <row r="112" spans="1:6" x14ac:dyDescent="0.25">
      <c r="A112" s="3" t="s">
        <v>108</v>
      </c>
      <c r="B112" s="5">
        <v>2524.5717</v>
      </c>
      <c r="C112" s="6">
        <v>50</v>
      </c>
      <c r="D112" s="4">
        <v>0.5</v>
      </c>
      <c r="E112" s="1">
        <f t="shared" si="24"/>
        <v>0</v>
      </c>
      <c r="F112" s="2">
        <f t="shared" si="19"/>
        <v>0</v>
      </c>
    </row>
    <row r="113" spans="1:6" x14ac:dyDescent="0.25">
      <c r="A113" s="3" t="s">
        <v>104</v>
      </c>
      <c r="B113" s="5">
        <v>2583.0106000000001</v>
      </c>
      <c r="C113" s="6">
        <v>100</v>
      </c>
      <c r="D113" s="4">
        <v>1</v>
      </c>
      <c r="E113" s="1">
        <f t="shared" si="24"/>
        <v>0</v>
      </c>
      <c r="F113" s="2">
        <f t="shared" si="19"/>
        <v>0</v>
      </c>
    </row>
    <row r="114" spans="1:6" x14ac:dyDescent="0.25">
      <c r="A114" s="3" t="s">
        <v>113</v>
      </c>
      <c r="B114" s="5">
        <v>2577.8694</v>
      </c>
      <c r="C114" s="6">
        <v>100</v>
      </c>
      <c r="D114" s="4">
        <v>1</v>
      </c>
      <c r="E114" s="1">
        <f t="shared" si="24"/>
        <v>0</v>
      </c>
      <c r="F114" s="2">
        <f t="shared" si="19"/>
        <v>0</v>
      </c>
    </row>
    <row r="115" spans="1:6" x14ac:dyDescent="0.25">
      <c r="A115" s="3" t="s">
        <v>114</v>
      </c>
      <c r="B115" s="5">
        <v>2524.5713999999998</v>
      </c>
      <c r="C115" s="6">
        <v>100</v>
      </c>
      <c r="D115" s="4">
        <v>1</v>
      </c>
      <c r="E115" s="1">
        <f t="shared" si="24"/>
        <v>0</v>
      </c>
      <c r="F115" s="2">
        <f t="shared" si="19"/>
        <v>0</v>
      </c>
    </row>
    <row r="116" spans="1:6" x14ac:dyDescent="0.25">
      <c r="A116" s="3" t="s">
        <v>3</v>
      </c>
      <c r="B116" s="5">
        <v>2545.4911999999999</v>
      </c>
      <c r="C116" s="6">
        <v>50</v>
      </c>
      <c r="D116" s="4">
        <v>1</v>
      </c>
      <c r="E116" s="1">
        <f t="shared" si="24"/>
        <v>0</v>
      </c>
      <c r="F116" s="2">
        <f t="shared" si="19"/>
        <v>0</v>
      </c>
    </row>
    <row r="117" spans="1:6" hidden="1" x14ac:dyDescent="0.25">
      <c r="A117" s="3" t="s">
        <v>120</v>
      </c>
      <c r="B117" s="5">
        <v>2704.4083999999998</v>
      </c>
      <c r="C117" s="6">
        <v>100</v>
      </c>
      <c r="D117" s="4">
        <v>1</v>
      </c>
      <c r="E117" s="1">
        <f t="shared" si="24"/>
        <v>0</v>
      </c>
      <c r="F117" s="2">
        <f t="shared" si="19"/>
        <v>0</v>
      </c>
    </row>
    <row r="118" spans="1:6" hidden="1" x14ac:dyDescent="0.25">
      <c r="A118" s="3" t="s">
        <v>121</v>
      </c>
      <c r="B118" s="5">
        <v>2704.4083000000001</v>
      </c>
      <c r="C118" s="6">
        <v>60</v>
      </c>
      <c r="D118" s="4">
        <v>1</v>
      </c>
      <c r="E118" s="1">
        <f t="shared" si="24"/>
        <v>0</v>
      </c>
      <c r="F118" s="2">
        <f t="shared" si="19"/>
        <v>0</v>
      </c>
    </row>
  </sheetData>
  <sheetProtection formatCells="0" formatColumns="0" formatRows="0"/>
  <autoFilter ref="A2:F116" xr:uid="{00000000-0009-0000-0000-000000000000}"/>
  <sortState xmlns:xlrd2="http://schemas.microsoft.com/office/spreadsheetml/2017/richdata2" ref="A70:F85">
    <sortCondition ref="A64"/>
  </sortState>
  <mergeCells count="1">
    <mergeCell ref="B1:D1"/>
  </mergeCells>
  <conditionalFormatting sqref="A3:F3">
    <cfRule type="expression" dxfId="12" priority="12">
      <formula>CELL("Schutz",A3)=0</formula>
    </cfRule>
  </conditionalFormatting>
  <conditionalFormatting sqref="A13:F13">
    <cfRule type="expression" dxfId="11" priority="11">
      <formula>CELL("Schutz",A13)=0</formula>
    </cfRule>
  </conditionalFormatting>
  <conditionalFormatting sqref="A23:F23">
    <cfRule type="expression" dxfId="10" priority="10">
      <formula>CELL("Schutz",A23)=0</formula>
    </cfRule>
  </conditionalFormatting>
  <conditionalFormatting sqref="A33:F33">
    <cfRule type="expression" dxfId="9" priority="9">
      <formula>CELL("Schutz",A33)=0</formula>
    </cfRule>
  </conditionalFormatting>
  <conditionalFormatting sqref="A55:F55">
    <cfRule type="expression" dxfId="8" priority="8">
      <formula>CELL("Schutz",A55)=0</formula>
    </cfRule>
  </conditionalFormatting>
  <conditionalFormatting sqref="A61:F61">
    <cfRule type="expression" dxfId="7" priority="7">
      <formula>CELL("Schutz",A61)=0</formula>
    </cfRule>
  </conditionalFormatting>
  <conditionalFormatting sqref="A66:F66">
    <cfRule type="expression" dxfId="6" priority="6">
      <formula>CELL("Schutz",A66)=0</formula>
    </cfRule>
  </conditionalFormatting>
  <conditionalFormatting sqref="A82:F82">
    <cfRule type="expression" dxfId="5" priority="5">
      <formula>CELL("Schutz",A82)=0</formula>
    </cfRule>
  </conditionalFormatting>
  <conditionalFormatting sqref="A89:F89">
    <cfRule type="expression" dxfId="4" priority="4">
      <formula>CELL("Schutz",A89)=0</formula>
    </cfRule>
  </conditionalFormatting>
  <conditionalFormatting sqref="A99:F99">
    <cfRule type="expression" dxfId="3" priority="3">
      <formula>CELL("Schutz",A99)=0</formula>
    </cfRule>
  </conditionalFormatting>
  <conditionalFormatting sqref="B81">
    <cfRule type="expression" dxfId="2" priority="1">
      <formula>CELL("Schutz",B81)=0</formula>
    </cfRule>
  </conditionalFormatting>
  <conditionalFormatting sqref="B111">
    <cfRule type="expression" dxfId="1" priority="13">
      <formula>CELL("Schutz",B111)=0</formula>
    </cfRule>
  </conditionalFormatting>
  <conditionalFormatting sqref="B90:C98">
    <cfRule type="expression" dxfId="0" priority="34">
      <formula>CELL("Schutz",B90)=0</formula>
    </cfRule>
  </conditionalFormatting>
  <dataValidations count="1">
    <dataValidation allowBlank="1" showInputMessage="1" showErrorMessage="1" prompt="Inserire i numeri delle truppe" sqref="E1" xr:uid="{CE45DFA9-36EC-47EA-A6AC-A1366874D971}"/>
  </dataValidations>
  <pageMargins left="0.70866141732283472" right="0.70866141732283472" top="0.875" bottom="0.78740157480314965" header="0.31496062992125984" footer="0.31496062992125984"/>
  <pageSetup paperSize="9" scale="84" fitToHeight="2" orientation="portrait" r:id="rId1"/>
  <headerFooter>
    <oddHeader>&amp;L&amp;G&amp;R&amp;G</oddHeader>
    <oddFooter>&amp;L&amp;8&amp;F&amp;R&amp;"Arial,Standard"&amp;8 3003 Bern, 15.01.2025 / SCHOL</oddFooter>
  </headerFooter>
  <rowBreaks count="1" manualBreakCount="1">
    <brk id="54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7FD53958292E48945689B28AAC0456" ma:contentTypeVersion="2" ma:contentTypeDescription="Ein neues Dokument erstellen." ma:contentTypeScope="" ma:versionID="02b84df1f36396ca9b48064dc8ec7cb3">
  <xsd:schema xmlns:xsd="http://www.w3.org/2001/XMLSchema" xmlns:xs="http://www.w3.org/2001/XMLSchema" xmlns:p="http://schemas.microsoft.com/office/2006/metadata/properties" xmlns:ns2="c7f818f1-c064-478c-93ec-ba95a91ec1ec" targetNamespace="http://schemas.microsoft.com/office/2006/metadata/properties" ma:root="true" ma:fieldsID="8697d0d0be21d80d98298ae270cdae63" ns2:_="">
    <xsd:import namespace="c7f818f1-c064-478c-93ec-ba95a91ec1e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818f1-c064-478c-93ec-ba95a91ec1e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0D8892-4F4C-45E2-BA48-2DBF8AF09B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f818f1-c064-478c-93ec-ba95a91ec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7B91D9-16B4-4B59-AE77-DC308751FA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08163B-DFD5-4C66-8FF9-65661DD2D406}">
  <ds:schemaRefs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c7f818f1-c064-478c-93ec-ba95a91ec1ec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Aide de caommande </vt:lpstr>
    </vt:vector>
  </TitlesOfParts>
  <Company>LBA, LFD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Aide de commande de VivA</dc:title>
  <dc:creator>Olivier.Schaer@vtg.admin.ch</dc:creator>
  <cp:lastModifiedBy>Schär Olivier Marc VTG</cp:lastModifiedBy>
  <cp:lastPrinted>2021-04-09T08:39:41Z</cp:lastPrinted>
  <dcterms:created xsi:type="dcterms:W3CDTF">2015-02-27T07:54:25Z</dcterms:created>
  <dcterms:modified xsi:type="dcterms:W3CDTF">2025-12-01T10:42:54Z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0x010100E77FD53958292E48945689B28AAC0456</vt:lpwstr>
  </property>
  <property fmtid="{D5CDD505-2E9C-101B-9397-08002B2CF9AE}" pid="4" name="MSIP_Label_245c3252-146d-46f3-8062-82cd8c8d7e7d_Enabled">
    <vt:lpwstr>true</vt:lpwstr>
  </property>
  <property fmtid="{D5CDD505-2E9C-101B-9397-08002B2CF9AE}" pid="5" name="MSIP_Label_245c3252-146d-46f3-8062-82cd8c8d7e7d_SetDate">
    <vt:lpwstr>2025-12-01T10:42:12Z</vt:lpwstr>
  </property>
  <property fmtid="{D5CDD505-2E9C-101B-9397-08002B2CF9AE}" pid="6" name="MSIP_Label_245c3252-146d-46f3-8062-82cd8c8d7e7d_Method">
    <vt:lpwstr>Privileged</vt:lpwstr>
  </property>
  <property fmtid="{D5CDD505-2E9C-101B-9397-08002B2CF9AE}" pid="7" name="MSIP_Label_245c3252-146d-46f3-8062-82cd8c8d7e7d_Name">
    <vt:lpwstr>L1</vt:lpwstr>
  </property>
  <property fmtid="{D5CDD505-2E9C-101B-9397-08002B2CF9AE}" pid="8" name="MSIP_Label_245c3252-146d-46f3-8062-82cd8c8d7e7d_SiteId">
    <vt:lpwstr>6ae27add-8276-4a38-88c1-3a9c1f973767</vt:lpwstr>
  </property>
  <property fmtid="{D5CDD505-2E9C-101B-9397-08002B2CF9AE}" pid="9" name="MSIP_Label_245c3252-146d-46f3-8062-82cd8c8d7e7d_ActionId">
    <vt:lpwstr>c0ec1932-5e52-44cf-8174-ee4bed7f8bca</vt:lpwstr>
  </property>
  <property fmtid="{D5CDD505-2E9C-101B-9397-08002B2CF9AE}" pid="10" name="MSIP_Label_245c3252-146d-46f3-8062-82cd8c8d7e7d_ContentBits">
    <vt:lpwstr>0</vt:lpwstr>
  </property>
  <property fmtid="{D5CDD505-2E9C-101B-9397-08002B2CF9AE}" pid="11" name="MSIP_Label_245c3252-146d-46f3-8062-82cd8c8d7e7d_Tag">
    <vt:lpwstr>10, 0, 1, 1</vt:lpwstr>
  </property>
</Properties>
</file>